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munications\Website\Shorebirds\ASDN\"/>
    </mc:Choice>
  </mc:AlternateContent>
  <bookViews>
    <workbookView xWindow="0" yWindow="0" windowWidth="23040" windowHeight="8796"/>
  </bookViews>
  <sheets>
    <sheet name="hatch_age_tool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8" i="2"/>
  <c r="E7" i="2"/>
  <c r="W14" i="2"/>
  <c r="W15" i="2"/>
  <c r="U14" i="2"/>
  <c r="U15" i="2"/>
  <c r="W8" i="2"/>
  <c r="U8" i="2"/>
  <c r="W7" i="2"/>
  <c r="U7" i="2"/>
  <c r="K14" i="2"/>
  <c r="K15" i="2"/>
  <c r="S14" i="2"/>
  <c r="S15" i="2"/>
  <c r="S8" i="2"/>
  <c r="K8" i="2"/>
  <c r="Q14" i="2"/>
  <c r="Q15" i="2"/>
  <c r="O14" i="2"/>
  <c r="O15" i="2"/>
  <c r="M14" i="2"/>
  <c r="M15" i="2"/>
  <c r="I14" i="2"/>
  <c r="I15" i="2"/>
  <c r="G14" i="2"/>
  <c r="G15" i="2"/>
  <c r="Q8" i="2"/>
  <c r="O8" i="2"/>
  <c r="M8" i="2"/>
  <c r="I8" i="2"/>
  <c r="G8" i="2"/>
  <c r="S7" i="2"/>
  <c r="Q7" i="2"/>
  <c r="O7" i="2"/>
  <c r="M7" i="2"/>
  <c r="K7" i="2"/>
  <c r="I7" i="2"/>
  <c r="G7" i="2"/>
</calcChain>
</file>

<file path=xl/sharedStrings.xml><?xml version="1.0" encoding="utf-8"?>
<sst xmlns="http://schemas.openxmlformats.org/spreadsheetml/2006/main" count="46" uniqueCount="33">
  <si>
    <t>Species</t>
  </si>
  <si>
    <t>AMGP</t>
  </si>
  <si>
    <t>DUNL</t>
  </si>
  <si>
    <t>PESA</t>
  </si>
  <si>
    <t>RNPH</t>
  </si>
  <si>
    <t>REPH</t>
  </si>
  <si>
    <t>RUTU</t>
  </si>
  <si>
    <t>SESA</t>
  </si>
  <si>
    <t>LBDO</t>
  </si>
  <si>
    <t>BBSA</t>
  </si>
  <si>
    <t>WESA</t>
  </si>
  <si>
    <t>Estimate for dates includes the following incubation periods for each species</t>
  </si>
  <si>
    <t>inc period</t>
  </si>
  <si>
    <r>
      <t xml:space="preserve">To back-calculate initiation and incubation dates from known hatch date, </t>
    </r>
    <r>
      <rPr>
        <b/>
        <i/>
        <sz val="11"/>
        <color indexed="8"/>
        <rFont val="Arial"/>
        <family val="2"/>
      </rPr>
      <t>change bolded max number eggs  and/or hatch date below</t>
    </r>
    <r>
      <rPr>
        <i/>
        <sz val="11"/>
        <color indexed="8"/>
        <rFont val="Arial"/>
        <family val="2"/>
      </rPr>
      <t xml:space="preserve"> :</t>
    </r>
  </si>
  <si>
    <t>Choose species</t>
  </si>
  <si>
    <t>sesa</t>
  </si>
  <si>
    <t>dunl</t>
  </si>
  <si>
    <t>pesa</t>
  </si>
  <si>
    <t>reph</t>
  </si>
  <si>
    <t>lbdo</t>
  </si>
  <si>
    <t>amgp</t>
  </si>
  <si>
    <t>rnph</t>
  </si>
  <si>
    <t>wesa</t>
  </si>
  <si>
    <t>enter max # eggs</t>
  </si>
  <si>
    <t>enter hatch date</t>
  </si>
  <si>
    <t>initiation date</t>
  </si>
  <si>
    <t>incubation date</t>
  </si>
  <si>
    <r>
      <t>To calculate estimated hatch date from known initiation date,</t>
    </r>
    <r>
      <rPr>
        <b/>
        <i/>
        <sz val="11"/>
        <color indexed="8"/>
        <rFont val="Arial"/>
        <family val="2"/>
      </rPr>
      <t xml:space="preserve"> change bolded max number eggs and /or initiation date below:</t>
    </r>
  </si>
  <si>
    <t>enter date first egg laid (initiation date)</t>
  </si>
  <si>
    <t>hatch date</t>
  </si>
  <si>
    <t>Hatch age tool developed by Brooke Hill.</t>
  </si>
  <si>
    <t>rutu</t>
  </si>
  <si>
    <t>bbsa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</si>
</sst>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3" fillId="0" borderId="0" xfId="2" applyFont="1"/>
    <xf numFmtId="164" fontId="3" fillId="0" borderId="0" xfId="2" applyNumberFormat="1" applyFont="1"/>
    <xf numFmtId="0" fontId="3" fillId="0" borderId="7" xfId="2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2" fillId="2" borderId="0" xfId="3" applyFont="1" applyFill="1" applyAlignment="1">
      <alignment horizontal="left" wrapText="1"/>
    </xf>
    <xf numFmtId="0" fontId="2" fillId="0" borderId="9" xfId="3" applyFont="1" applyBorder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right"/>
    </xf>
    <xf numFmtId="0" fontId="7" fillId="0" borderId="1" xfId="2" applyFont="1" applyBorder="1"/>
    <xf numFmtId="0" fontId="7" fillId="0" borderId="2" xfId="2" applyFont="1" applyBorder="1"/>
    <xf numFmtId="164" fontId="7" fillId="0" borderId="2" xfId="2" applyNumberFormat="1" applyFont="1" applyBorder="1"/>
    <xf numFmtId="0" fontId="7" fillId="0" borderId="3" xfId="2" applyFont="1" applyBorder="1"/>
    <xf numFmtId="0" fontId="7" fillId="0" borderId="4" xfId="2" applyFont="1" applyBorder="1"/>
    <xf numFmtId="16" fontId="7" fillId="0" borderId="5" xfId="2" applyNumberFormat="1" applyFont="1" applyBorder="1"/>
    <xf numFmtId="0" fontId="7" fillId="0" borderId="5" xfId="2" applyFont="1" applyBorder="1"/>
    <xf numFmtId="164" fontId="7" fillId="0" borderId="5" xfId="2" applyNumberFormat="1" applyFont="1" applyBorder="1"/>
    <xf numFmtId="16" fontId="7" fillId="0" borderId="6" xfId="2" applyNumberFormat="1" applyFont="1" applyBorder="1"/>
    <xf numFmtId="0" fontId="2" fillId="2" borderId="0" xfId="3" applyFont="1" applyFill="1" applyAlignment="1">
      <alignment horizontal="left"/>
    </xf>
    <xf numFmtId="0" fontId="2" fillId="0" borderId="10" xfId="3" applyFont="1" applyBorder="1" applyAlignment="1">
      <alignment horizontal="center"/>
    </xf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Y8" sqref="Y8"/>
    </sheetView>
  </sheetViews>
  <sheetFormatPr defaultColWidth="10" defaultRowHeight="14.4" x14ac:dyDescent="0.3"/>
  <cols>
    <col min="4" max="4" width="41.44140625" customWidth="1"/>
    <col min="6" max="6" width="3.6640625" customWidth="1"/>
    <col min="8" max="8" width="3" customWidth="1"/>
    <col min="10" max="10" width="2.88671875" customWidth="1"/>
    <col min="12" max="12" width="2.5546875" customWidth="1"/>
    <col min="14" max="14" width="3.44140625" customWidth="1"/>
    <col min="16" max="16" width="3" customWidth="1"/>
    <col min="18" max="18" width="2.5546875" customWidth="1"/>
    <col min="20" max="20" width="2.5546875" customWidth="1"/>
    <col min="22" max="22" width="2.5546875" customWidth="1"/>
  </cols>
  <sheetData>
    <row r="1" spans="1:23" ht="15" thickBot="1" x14ac:dyDescent="0.35">
      <c r="A1" s="1" t="s">
        <v>11</v>
      </c>
      <c r="B1" s="1"/>
      <c r="C1" s="1"/>
      <c r="D1" s="1"/>
      <c r="E1" s="1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35">
      <c r="A2" s="3" t="s">
        <v>0</v>
      </c>
      <c r="B2" s="4" t="s">
        <v>12</v>
      </c>
      <c r="C2" s="1"/>
      <c r="D2" s="1"/>
      <c r="E2" s="1"/>
      <c r="F2" s="1"/>
      <c r="G2" s="1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5" t="s">
        <v>1</v>
      </c>
      <c r="B3" s="6">
        <v>26</v>
      </c>
      <c r="C3" s="1"/>
      <c r="D3" s="7" t="s">
        <v>13</v>
      </c>
      <c r="E3" s="1"/>
      <c r="F3" s="1"/>
      <c r="G3" s="1"/>
      <c r="H3" s="2"/>
      <c r="I3" s="1"/>
      <c r="J3" s="2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thickBot="1" x14ac:dyDescent="0.35">
      <c r="A4" s="5" t="s">
        <v>2</v>
      </c>
      <c r="B4" s="6">
        <v>21</v>
      </c>
      <c r="C4" s="1"/>
      <c r="D4" s="1" t="s">
        <v>14</v>
      </c>
      <c r="E4" s="8" t="s">
        <v>15</v>
      </c>
      <c r="F4" s="1"/>
      <c r="G4" s="8" t="s">
        <v>16</v>
      </c>
      <c r="H4" s="2"/>
      <c r="I4" s="8" t="s">
        <v>17</v>
      </c>
      <c r="J4" s="2"/>
      <c r="K4" s="8" t="s">
        <v>18</v>
      </c>
      <c r="L4" s="2"/>
      <c r="M4" s="8" t="s">
        <v>19</v>
      </c>
      <c r="N4" s="1"/>
      <c r="O4" s="8" t="s">
        <v>20</v>
      </c>
      <c r="P4" s="1"/>
      <c r="Q4" s="8" t="s">
        <v>21</v>
      </c>
      <c r="R4" s="1"/>
      <c r="S4" s="8" t="s">
        <v>22</v>
      </c>
      <c r="T4" s="1"/>
      <c r="U4" s="8" t="s">
        <v>31</v>
      </c>
      <c r="V4" s="1"/>
      <c r="W4" s="8" t="s">
        <v>32</v>
      </c>
    </row>
    <row r="5" spans="1:23" x14ac:dyDescent="0.3">
      <c r="A5" s="5" t="s">
        <v>7</v>
      </c>
      <c r="B5" s="6">
        <v>19</v>
      </c>
      <c r="C5" s="1"/>
      <c r="D5" s="9" t="s">
        <v>23</v>
      </c>
      <c r="E5" s="10">
        <v>4</v>
      </c>
      <c r="F5" s="10"/>
      <c r="G5" s="10">
        <v>4</v>
      </c>
      <c r="H5" s="11"/>
      <c r="I5" s="10">
        <v>4</v>
      </c>
      <c r="J5" s="11"/>
      <c r="K5" s="10">
        <v>3</v>
      </c>
      <c r="L5" s="11"/>
      <c r="M5" s="10">
        <v>4</v>
      </c>
      <c r="N5" s="10"/>
      <c r="O5" s="10">
        <v>4</v>
      </c>
      <c r="P5" s="10"/>
      <c r="Q5" s="10">
        <v>4</v>
      </c>
      <c r="R5" s="10"/>
      <c r="S5" s="10">
        <v>3</v>
      </c>
      <c r="T5" s="10"/>
      <c r="U5" s="10">
        <v>3</v>
      </c>
      <c r="V5" s="10"/>
      <c r="W5" s="12">
        <v>3</v>
      </c>
    </row>
    <row r="6" spans="1:23" ht="15" thickBot="1" x14ac:dyDescent="0.35">
      <c r="A6" s="5" t="s">
        <v>3</v>
      </c>
      <c r="B6" s="6">
        <v>22</v>
      </c>
      <c r="C6" s="1"/>
      <c r="D6" s="13" t="s">
        <v>24</v>
      </c>
      <c r="E6" s="14">
        <v>44382</v>
      </c>
      <c r="F6" s="15"/>
      <c r="G6" s="14">
        <v>44014</v>
      </c>
      <c r="H6" s="16"/>
      <c r="I6" s="14">
        <v>42197</v>
      </c>
      <c r="J6" s="16"/>
      <c r="K6" s="14">
        <v>44388</v>
      </c>
      <c r="L6" s="16"/>
      <c r="M6" s="14">
        <v>42196</v>
      </c>
      <c r="N6" s="15"/>
      <c r="O6" s="14">
        <v>42215</v>
      </c>
      <c r="P6" s="15"/>
      <c r="Q6" s="14">
        <v>42191</v>
      </c>
      <c r="R6" s="15"/>
      <c r="S6" s="14">
        <v>42199</v>
      </c>
      <c r="T6" s="15"/>
      <c r="U6" s="14">
        <v>42199</v>
      </c>
      <c r="V6" s="15"/>
      <c r="W6" s="17">
        <v>42199</v>
      </c>
    </row>
    <row r="7" spans="1:23" x14ac:dyDescent="0.3">
      <c r="A7" s="5" t="s">
        <v>10</v>
      </c>
      <c r="B7" s="6">
        <v>20</v>
      </c>
      <c r="C7" s="1"/>
      <c r="D7" s="1" t="s">
        <v>25</v>
      </c>
      <c r="E7" s="2">
        <f>IF(E5=4,(E8-3),IF(E5=3,(E8-2),IF(E5=2,(E8-1),IF(E5=1,(E8)))))</f>
        <v>44360</v>
      </c>
      <c r="F7" s="1"/>
      <c r="G7" s="2">
        <f>IF(G5=4,(G8-3),IF(G5=3,(G8-2),IF(G5=2,(G8-1),IF(G5=1,(G8)))))</f>
        <v>43990</v>
      </c>
      <c r="H7" s="2"/>
      <c r="I7" s="2">
        <f>IF(I5=4,(I8-3),IF(I5=3,(I8-2),IF(I5=2,(I8-1),IF(I5=1,(I8)))))</f>
        <v>42172</v>
      </c>
      <c r="J7" s="2"/>
      <c r="K7" s="2">
        <f>IF(K5=4,(K8-3),IF(K5=3,(K8-2),IF(K5=2,(K8-1),IF(K5=1,(K8)))))</f>
        <v>44367</v>
      </c>
      <c r="L7" s="2"/>
      <c r="M7" s="2">
        <f>IF(M5=4,(M8-3),IF(M5=3,(M8-2),IF(M5=2,(M8-1),IF(M5=1,(M8)))))</f>
        <v>42172</v>
      </c>
      <c r="N7" s="1"/>
      <c r="O7" s="2">
        <f>IF(O5=4,(O8-3),IF(O5=3,(O8-2),IF(O5=2,(O8-1),IF(O5=1,(O8)))))</f>
        <v>42186</v>
      </c>
      <c r="P7" s="1"/>
      <c r="Q7" s="2">
        <f>IF(Q5=4,(Q8-3),IF(Q5=3,(Q8-2),IF(Q5=2,(Q8-1),IF(Q5=1,(Q8)))))</f>
        <v>42168</v>
      </c>
      <c r="R7" s="1"/>
      <c r="S7" s="2">
        <f>IF(S5=4,(S8-3),IF(S5=3,(S8-2),IF(S5=2,(S8-1),IF(S5=1,(S8)))))</f>
        <v>42177</v>
      </c>
      <c r="T7" s="1"/>
      <c r="U7" s="2">
        <f>IF(U5=4,(U8-3),IF(U5=3,(U8-2),IF(U5=2,(U8-1),IF(U5=1,(U8)))))</f>
        <v>42175</v>
      </c>
      <c r="V7" s="1"/>
      <c r="W7" s="2">
        <f>IF(W5=4,(W8-3),IF(W5=3,(W8-2),IF(W5=2,(W8-1),IF(W5=1,(W8)))))</f>
        <v>42174</v>
      </c>
    </row>
    <row r="8" spans="1:23" x14ac:dyDescent="0.3">
      <c r="A8" s="5" t="s">
        <v>4</v>
      </c>
      <c r="B8" s="6">
        <v>20</v>
      </c>
      <c r="C8" s="1"/>
      <c r="D8" s="1" t="s">
        <v>26</v>
      </c>
      <c r="E8" s="2">
        <f>E6-19</f>
        <v>44363</v>
      </c>
      <c r="F8" s="1"/>
      <c r="G8" s="2">
        <f>G6-21</f>
        <v>43993</v>
      </c>
      <c r="H8" s="2"/>
      <c r="I8" s="2">
        <f>I6-22</f>
        <v>42175</v>
      </c>
      <c r="J8" s="2"/>
      <c r="K8" s="2">
        <f>K6-19</f>
        <v>44369</v>
      </c>
      <c r="L8" s="2"/>
      <c r="M8" s="2">
        <f>M6-21</f>
        <v>42175</v>
      </c>
      <c r="N8" s="1"/>
      <c r="O8" s="2">
        <f>O6-26</f>
        <v>42189</v>
      </c>
      <c r="P8" s="1"/>
      <c r="Q8" s="2">
        <f>Q6-20</f>
        <v>42171</v>
      </c>
      <c r="R8" s="1"/>
      <c r="S8" s="2">
        <f>S6-20</f>
        <v>42179</v>
      </c>
      <c r="T8" s="1"/>
      <c r="U8" s="2">
        <f>U6-22</f>
        <v>42177</v>
      </c>
      <c r="V8" s="1"/>
      <c r="W8" s="2">
        <f>W6-23</f>
        <v>42176</v>
      </c>
    </row>
    <row r="9" spans="1:23" x14ac:dyDescent="0.3">
      <c r="A9" s="5" t="s">
        <v>5</v>
      </c>
      <c r="B9" s="6">
        <v>19</v>
      </c>
      <c r="C9" s="1"/>
      <c r="D9" s="1"/>
      <c r="E9" s="1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A10" s="5" t="s">
        <v>8</v>
      </c>
      <c r="B10" s="6">
        <v>21</v>
      </c>
      <c r="C10" s="1"/>
      <c r="D10" s="7" t="s">
        <v>27</v>
      </c>
      <c r="E10" s="1"/>
      <c r="F10" s="1"/>
      <c r="G10" s="1"/>
      <c r="H10" s="2"/>
      <c r="I10" s="1"/>
      <c r="J10" s="2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thickBot="1" x14ac:dyDescent="0.35">
      <c r="A11" s="18" t="s">
        <v>9</v>
      </c>
      <c r="B11" s="6">
        <v>23</v>
      </c>
      <c r="C11" s="1"/>
      <c r="D11" s="1" t="s">
        <v>14</v>
      </c>
      <c r="E11" s="8" t="s">
        <v>15</v>
      </c>
      <c r="F11" s="1"/>
      <c r="G11" s="8" t="s">
        <v>16</v>
      </c>
      <c r="H11" s="2"/>
      <c r="I11" s="8" t="s">
        <v>17</v>
      </c>
      <c r="J11" s="2"/>
      <c r="K11" s="8" t="s">
        <v>18</v>
      </c>
      <c r="L11" s="2"/>
      <c r="M11" s="8" t="s">
        <v>19</v>
      </c>
      <c r="N11" s="1"/>
      <c r="O11" s="8" t="s">
        <v>20</v>
      </c>
      <c r="P11" s="1"/>
      <c r="Q11" s="8" t="s">
        <v>21</v>
      </c>
      <c r="R11" s="1"/>
      <c r="S11" s="8" t="s">
        <v>22</v>
      </c>
      <c r="T11" s="1"/>
      <c r="U11" s="8" t="s">
        <v>31</v>
      </c>
      <c r="V11" s="1"/>
      <c r="W11" s="8" t="s">
        <v>32</v>
      </c>
    </row>
    <row r="12" spans="1:23" ht="15" thickBot="1" x14ac:dyDescent="0.35">
      <c r="A12" s="5" t="s">
        <v>6</v>
      </c>
      <c r="B12" s="19">
        <v>22</v>
      </c>
      <c r="C12" s="1"/>
      <c r="D12" s="9" t="s">
        <v>23</v>
      </c>
      <c r="E12" s="10">
        <v>4</v>
      </c>
      <c r="F12" s="10"/>
      <c r="G12" s="10">
        <v>4</v>
      </c>
      <c r="H12" s="11"/>
      <c r="I12" s="10">
        <v>4</v>
      </c>
      <c r="J12" s="11"/>
      <c r="K12" s="10">
        <v>4</v>
      </c>
      <c r="L12" s="11"/>
      <c r="M12" s="10">
        <v>4</v>
      </c>
      <c r="N12" s="10"/>
      <c r="O12" s="10">
        <v>4</v>
      </c>
      <c r="P12" s="10"/>
      <c r="Q12" s="10">
        <v>4</v>
      </c>
      <c r="R12" s="10"/>
      <c r="S12" s="10">
        <v>4</v>
      </c>
      <c r="T12" s="10"/>
      <c r="U12" s="10">
        <v>4</v>
      </c>
      <c r="V12" s="10"/>
      <c r="W12" s="12">
        <v>4</v>
      </c>
    </row>
    <row r="13" spans="1:23" ht="15" thickBot="1" x14ac:dyDescent="0.35">
      <c r="A13" s="1"/>
      <c r="B13" s="1"/>
      <c r="C13" s="1"/>
      <c r="D13" s="13" t="s">
        <v>28</v>
      </c>
      <c r="E13" s="14">
        <v>44356</v>
      </c>
      <c r="F13" s="15"/>
      <c r="G13" s="14">
        <v>44363</v>
      </c>
      <c r="H13" s="16"/>
      <c r="I13" s="14">
        <v>42181</v>
      </c>
      <c r="J13" s="16"/>
      <c r="K13" s="14">
        <v>44357</v>
      </c>
      <c r="L13" s="16"/>
      <c r="M13" s="14">
        <v>42178</v>
      </c>
      <c r="N13" s="15"/>
      <c r="O13" s="14">
        <v>42909</v>
      </c>
      <c r="P13" s="15"/>
      <c r="Q13" s="14">
        <v>41444</v>
      </c>
      <c r="R13" s="15"/>
      <c r="S13" s="14">
        <v>42168</v>
      </c>
      <c r="T13" s="15"/>
      <c r="U13" s="14">
        <v>42168</v>
      </c>
      <c r="V13" s="15"/>
      <c r="W13" s="17">
        <v>42168</v>
      </c>
    </row>
    <row r="14" spans="1:23" x14ac:dyDescent="0.3">
      <c r="A14" s="1"/>
      <c r="B14" s="1"/>
      <c r="C14" s="1"/>
      <c r="D14" s="1" t="s">
        <v>26</v>
      </c>
      <c r="E14" s="2">
        <f>IF(E12=4,(E13+3),IF(E12=3,(E13+2),IF(E12=2,(E13+1),IF(E12=1,E13))))</f>
        <v>44359</v>
      </c>
      <c r="F14" s="1"/>
      <c r="G14" s="2">
        <f>IF(G12=4,(G13+3),IF(G12=3,(G13+2),IF(G12=2,(G13+1),IF(G12=1,G13))))</f>
        <v>44366</v>
      </c>
      <c r="H14" s="2"/>
      <c r="I14" s="2">
        <f>IF(I12=4,(I13+3),IF(I12=3,(I13+2),IF(I12=2,(I13+1),IF(I12=1,I13))))</f>
        <v>42184</v>
      </c>
      <c r="J14" s="2"/>
      <c r="K14" s="2">
        <f>IF(K12=4,(K13+3),IF(K12=3,(K13+2),IF(K12=2,(K13+1),IF(K12=1,K13))))</f>
        <v>44360</v>
      </c>
      <c r="L14" s="2"/>
      <c r="M14" s="2">
        <f>IF(M12=4,(M13+3),IF(M12=3,(M13+2),IF(M12=2,(M13+1),IF(M12=1,M13))))</f>
        <v>42181</v>
      </c>
      <c r="N14" s="1"/>
      <c r="O14" s="2">
        <f>IF(O12=4,(O13+3),IF(O12=3,(O13+2),IF(O12=2,(O13+1),IF(O12=1,O13))))</f>
        <v>42912</v>
      </c>
      <c r="P14" s="1"/>
      <c r="Q14" s="2">
        <f>IF(Q12=4,(Q13+3),IF(Q12=3,(Q13+2),IF(Q12=2,(Q13+1),IF(Q12=1,Q13))))</f>
        <v>41447</v>
      </c>
      <c r="R14" s="1"/>
      <c r="S14" s="2">
        <f>IF(S12=4,(S13+3),IF(S12=3,(S13+2),IF(S12=2,(S13+1),IF(S12=1,S13))))</f>
        <v>42171</v>
      </c>
      <c r="T14" s="1"/>
      <c r="U14" s="2">
        <f>IF(U12=4,(U13+3),IF(U12=3,(U13+2),IF(U12=2,(U13+1),IF(U12=1,U13))))</f>
        <v>42171</v>
      </c>
      <c r="V14" s="1"/>
      <c r="W14" s="2">
        <f>IF(W12=4,(W13+3),IF(W12=3,(W13+2),IF(W12=2,(W13+1),IF(W12=1,W13))))</f>
        <v>42171</v>
      </c>
    </row>
    <row r="15" spans="1:23" x14ac:dyDescent="0.3">
      <c r="A15" s="1"/>
      <c r="B15" s="1"/>
      <c r="C15" s="1"/>
      <c r="D15" s="1" t="s">
        <v>29</v>
      </c>
      <c r="E15" s="2">
        <f>E14+19</f>
        <v>44378</v>
      </c>
      <c r="F15" s="1"/>
      <c r="G15" s="2">
        <f>G14+21</f>
        <v>44387</v>
      </c>
      <c r="H15" s="2"/>
      <c r="I15" s="2">
        <f>I14+22</f>
        <v>42206</v>
      </c>
      <c r="J15" s="2"/>
      <c r="K15" s="2">
        <f>K14+19</f>
        <v>44379</v>
      </c>
      <c r="L15" s="2"/>
      <c r="M15" s="2">
        <f>M14+21</f>
        <v>42202</v>
      </c>
      <c r="N15" s="1"/>
      <c r="O15" s="2">
        <f>O14+26</f>
        <v>42938</v>
      </c>
      <c r="P15" s="1"/>
      <c r="Q15" s="2">
        <f>Q14+20</f>
        <v>41467</v>
      </c>
      <c r="R15" s="1"/>
      <c r="S15" s="2">
        <f>S14+20</f>
        <v>42191</v>
      </c>
      <c r="T15" s="1"/>
      <c r="U15" s="2">
        <f>U14+22</f>
        <v>42193</v>
      </c>
      <c r="V15" s="1"/>
      <c r="W15" s="2">
        <f>W14+23</f>
        <v>42194</v>
      </c>
    </row>
    <row r="16" spans="1:23" x14ac:dyDescent="0.3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A17" s="1" t="s">
        <v>30</v>
      </c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C19" s="1"/>
      <c r="D19" s="1"/>
      <c r="E19" s="1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hatch_age_tool</vt:lpstr>
    </vt:vector>
  </TitlesOfParts>
  <Company>Department of Interior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SSaalfeld</dc:creator>
  <cp:lastModifiedBy>Danielle Sarmir</cp:lastModifiedBy>
  <dcterms:created xsi:type="dcterms:W3CDTF">2018-12-21T21:56:25Z</dcterms:created>
  <dcterms:modified xsi:type="dcterms:W3CDTF">2021-03-09T15:22:52Z</dcterms:modified>
</cp:coreProperties>
</file>